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<sst xmlns="http://schemas.openxmlformats.org/spreadsheetml/2006/main" count="117" uniqueCount="50">
  <si>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</si>
  <si>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</si>
  <si>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</si>
  <si>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</si>
  <si>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</si>
  <si>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</si>
  <si>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</si>
  <si>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</si>
  <si>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</si>
  <si>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</si>
  <si>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</si>
  <si>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</si>
  <si>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</si>
  <si>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</si>
  <si>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</si>
  <si>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</si>
  <si>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</si>
  <si>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</si>
  <si>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</si>
  <si>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</si>
  <si>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</si>
  <si>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</si>
  <si>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</si>
  <si>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</si>
  <si>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</si>
  <si>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</si>
  <si>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</si>
  <si>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</si>
  <si>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</si>
  <si>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</si>
  <si>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</si>
  <si>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</si>
  <si>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</si>
  <si>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</si>
  <si>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</si>
  <si>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</si>
  <si>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</si>
  <si>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</si>
  <si>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</si>
  <si>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</si>
  <si>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</si>
  <si>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</si>
  <si>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</si>
  <si>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</si>
  <si>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</si>
  <si>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</si>
  <si>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</si>
  <si>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</si>
  <si>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</si>
  <si>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September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</si>
</sst>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389973</c:v>
                </c:pt>
                <c:pt idx="1">
                  <c:v>89867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479840</c:v>
                </c:pt>
                <c:pt idx="1">
                  <c:v>5594</c:v>
                </c:pt>
                <c:pt idx="2">
                  <c:v>2554</c:v>
                </c:pt>
                <c:pt idx="3">
                  <c:v>2823</c:v>
                </c:pt>
                <c:pt idx="4">
                  <c:v>154592</c:v>
                </c:pt>
                <c:pt idx="5">
                  <c:v>3653</c:v>
                </c:pt>
                <c:pt idx="6">
                  <c:v>1890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118936489021</c:v>
                </c:pt>
                <c:pt idx="1">
                  <c:v>5391328995</c:v>
                </c:pt>
                <c:pt idx="2">
                  <c:v>4403126831</c:v>
                </c:pt>
                <c:pt idx="3">
                  <c:v>1247714000</c:v>
                </c:pt>
                <c:pt idx="4">
                  <c:v>327644434475</c:v>
                </c:pt>
                <c:pt idx="5">
                  <c:v>19232756489</c:v>
                </c:pt>
                <c:pt idx="6">
                  <c:v>4439378208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80538516511</c:v>
                </c:pt>
                <c:pt idx="1">
                  <c:v>38397972510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247866.97445190063</c:v>
                </c:pt>
                <c:pt idx="1">
                  <c:v>271681.79689903813</c:v>
                </c:pt>
                <c:pt idx="2">
                  <c:v>237089.03311456752</c:v>
                </c:pt>
                <c:pt idx="3">
                  <c:v>217278.09420345523</c:v>
                </c:pt>
                <c:pt idx="4">
                  <c:v>277289.5194817104</c:v>
                </c:pt>
              </c:numCache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611978"/>
        <c:crosses val="autoZero"/>
        <c:auto val="1"/>
        <c:lblOffset val="100"/>
        <c:noMultiLvlLbl val="0"/>
      </c:catAx>
      <c:valAx>
        <c:axId val="23611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23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5264921.020804818</c:v>
                </c:pt>
                <c:pt idx="1">
                  <c:v>328270.94474153296</c:v>
                </c:pt>
                <c:pt idx="2">
                  <c:v>6160606.885187581</c:v>
                </c:pt>
                <c:pt idx="3">
                  <c:v>5665879.644719966</c:v>
                </c:pt>
                <c:pt idx="4">
                  <c:v>7697349.269588313</c:v>
                </c:pt>
              </c:numCache>
            </c:numRef>
          </c:val>
        </c:ser>
        <c:axId val="11181211"/>
        <c:axId val="33522036"/>
      </c:barChart>
      <c:catAx>
        <c:axId val="111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522036"/>
        <c:crosses val="autoZero"/>
        <c:auto val="1"/>
        <c:lblOffset val="100"/>
        <c:noMultiLvlLbl val="0"/>
      </c:catAx>
      <c:valAx>
        <c:axId val="3352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181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963769.9311762602</c:v>
                </c:pt>
                <c:pt idx="1">
                  <c:v>489022.8848821082</c:v>
                </c:pt>
                <c:pt idx="2">
                  <c:v>1128650.7695086705</c:v>
                </c:pt>
                <c:pt idx="3">
                  <c:v>1080734.8344481606</c:v>
                </c:pt>
                <c:pt idx="4">
                  <c:v>1433477.675531915</c:v>
                </c:pt>
              </c:numCache>
            </c:numRef>
          </c:val>
        </c:ser>
        <c:axId val="33262869"/>
        <c:axId val="30930366"/>
      </c:barChart>
      <c:catAx>
        <c:axId val="3326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930366"/>
        <c:crosses val="autoZero"/>
        <c:auto val="1"/>
        <c:lblOffset val="100"/>
        <c:noMultiLvlLbl val="0"/>
      </c:catAx>
      <c:valAx>
        <c:axId val="3093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262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1724012.0716523102</c:v>
                </c:pt>
                <c:pt idx="1">
                  <c:v>4584920.199501247</c:v>
                </c:pt>
                <c:pt idx="2">
                  <c:v>1191162.9498374362</c:v>
                </c:pt>
                <c:pt idx="3">
                  <c:v>1145851.993844697</c:v>
                </c:pt>
                <c:pt idx="4">
                  <c:v>3525229.7560975607</c:v>
                </c:pt>
              </c:numCache>
            </c:numRef>
          </c:val>
        </c:ser>
        <c:axId val="9937839"/>
        <c:axId val="22331688"/>
      </c:barChart>
      <c:catAx>
        <c:axId val="9937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937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441981.57987956074</c:v>
                </c:pt>
                <c:pt idx="1">
                  <c:v>315705.80474934034</c:v>
                </c:pt>
                <c:pt idx="2">
                  <c:v>488333.6561743341</c:v>
                </c:pt>
                <c:pt idx="3">
                  <c:v>457916.15853658534</c:v>
                </c:pt>
                <c:pt idx="4">
                  <c:v>541332.005312085</c:v>
                </c:pt>
              </c:numCache>
            </c:numRef>
          </c:val>
        </c:ser>
        <c:axId val="66767465"/>
        <c:axId val="64036274"/>
      </c:barChart>
      <c:catAx>
        <c:axId val="6676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767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2119413.905473763</c:v>
                </c:pt>
                <c:pt idx="1">
                  <c:v>1061848.9585080333</c:v>
                </c:pt>
                <c:pt idx="2">
                  <c:v>2372094.114193895</c:v>
                </c:pt>
                <c:pt idx="3">
                  <c:v>2466786.126956807</c:v>
                </c:pt>
                <c:pt idx="4">
                  <c:v>2281513.529024367</c:v>
                </c:pt>
              </c:numCache>
            </c:numRef>
          </c:val>
        </c:ser>
        <c:axId val="39455555"/>
        <c:axId val="19555676"/>
      </c:barChart>
      <c:catAx>
        <c:axId val="3945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455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94992</c:v>
                </c:pt>
                <c:pt idx="1">
                  <c:v>1313</c:v>
                </c:pt>
                <c:pt idx="2">
                  <c:v>206</c:v>
                </c:pt>
                <c:pt idx="3">
                  <c:v>311</c:v>
                </c:pt>
                <c:pt idx="4">
                  <c:v>9363</c:v>
                </c:pt>
                <c:pt idx="5">
                  <c:v>1258</c:v>
                </c:pt>
                <c:pt idx="6">
                  <c:v>473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f82313a-7187-4f8d-b814-03d3e7a4aa7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$118.94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7e299f7-0812-4b54-a5ad-04a274abbbfd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479,840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0d94c0f-487b-45bb-a024-cc25a4125d90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650,946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0e6f1c0-df96-4135-9a4a-dad9c1613e3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$481,295,228,019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774b69d3-897b-44ba-86d4-60f8b0e6a63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107,916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389973</v>
      </c>
      <c r="C6" s="7">
        <f>B6/B$9</f>
        <v>0.8127146548849616</v>
      </c>
      <c r="D6" s="14">
        <v>80538516511</v>
      </c>
      <c r="E6" s="7">
        <f>D6/D$9</f>
        <v>0.6771556582335277</v>
      </c>
    </row>
    <row r="7" spans="1:5" ht="12.75">
      <c r="A7" s="1" t="s">
        <v>30</v>
      </c>
      <c r="B7" s="6">
        <v>89867</v>
      </c>
      <c r="C7" s="7">
        <f>B7/B$9</f>
        <v>0.18728534511503836</v>
      </c>
      <c r="D7" s="14">
        <v>38397972510</v>
      </c>
      <c r="E7" s="7">
        <f>D7/D$9</f>
        <v>0.32284434176647225</v>
      </c>
    </row>
    <row r="9" spans="1:7" ht="12.75">
      <c r="A9" s="9" t="s">
        <v>12</v>
      </c>
      <c r="B9" s="10">
        <f>SUM(B6:B7)</f>
        <v>479840</v>
      </c>
      <c r="C9" s="29">
        <f>SUM(C6:C7)</f>
        <v>1</v>
      </c>
      <c r="D9" s="15">
        <f>SUM(D6:D7)</f>
        <v>118936489021</v>
      </c>
      <c r="E9" s="29">
        <f>SUM(E6:E7)</f>
        <v>1</v>
      </c>
      <c r="G9" s="54">
        <f>+D9/1000000000</f>
        <v>118.936489021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94992</v>
      </c>
      <c r="C5" s="7">
        <f>B5/B$13</f>
        <v>0.8802401868119648</v>
      </c>
      <c r="D5" s="6">
        <v>479840</v>
      </c>
      <c r="E5" s="7">
        <f>D5/D$13</f>
        <v>0.7371425586761421</v>
      </c>
      <c r="F5" s="14">
        <v>118936489021</v>
      </c>
      <c r="G5" s="7">
        <f>F5/F$13</f>
        <v>0.24711753222765126</v>
      </c>
      <c r="H5" s="14">
        <f>IF(D5=0,"-",+F5/D5)</f>
        <v>247866.97445190063</v>
      </c>
      <c r="I5" s="25"/>
    </row>
    <row r="6" spans="1:8" ht="12.75">
      <c r="A6" s="51" t="s">
        <v>6</v>
      </c>
      <c r="B6" s="6">
        <v>1313</v>
      </c>
      <c r="C6" s="7">
        <f aca="true" t="shared" si="0" ref="C6:C11">B6/B$13</f>
        <v>0.012166870528929908</v>
      </c>
      <c r="D6" s="6">
        <v>5594</v>
      </c>
      <c r="E6" s="7">
        <f aca="true" t="shared" si="1" ref="E6:E11">D6/D$13</f>
        <v>0.00859364678483315</v>
      </c>
      <c r="F6" s="14">
        <v>5391328995</v>
      </c>
      <c r="G6" s="7">
        <f aca="true" t="shared" si="2" ref="G6:G11">F6/F$13</f>
        <v>0.011201708808106378</v>
      </c>
      <c r="H6" s="14">
        <f aca="true" t="shared" si="3" ref="H6:H11">IF(D6=0,"-",+F6/D6)</f>
        <v>963769.9311762602</v>
      </c>
    </row>
    <row r="7" spans="1:8" ht="12.75">
      <c r="A7" s="51" t="s">
        <v>7</v>
      </c>
      <c r="B7" s="6">
        <v>206</v>
      </c>
      <c r="C7" s="7">
        <f t="shared" si="0"/>
        <v>0.001908892101263946</v>
      </c>
      <c r="D7" s="6">
        <v>2554</v>
      </c>
      <c r="E7" s="7">
        <f t="shared" si="1"/>
        <v>0.003923520537801907</v>
      </c>
      <c r="F7" s="14">
        <v>4403126831</v>
      </c>
      <c r="G7" s="7">
        <f t="shared" si="2"/>
        <v>0.009148494675758926</v>
      </c>
      <c r="H7" s="14">
        <f t="shared" si="3"/>
        <v>1724012.0716523102</v>
      </c>
    </row>
    <row r="8" spans="1:8" ht="12.75">
      <c r="A8" s="51" t="s">
        <v>8</v>
      </c>
      <c r="B8" s="6">
        <v>311</v>
      </c>
      <c r="C8" s="7">
        <f t="shared" si="0"/>
        <v>0.002881871084917899</v>
      </c>
      <c r="D8" s="6">
        <v>2823</v>
      </c>
      <c r="E8" s="7">
        <f t="shared" si="1"/>
        <v>0.004336765261634606</v>
      </c>
      <c r="F8" s="14">
        <v>1247714000</v>
      </c>
      <c r="G8" s="7">
        <f t="shared" si="2"/>
        <v>0.002592408832174717</v>
      </c>
      <c r="H8" s="14">
        <f t="shared" si="3"/>
        <v>441981.57987956074</v>
      </c>
    </row>
    <row r="9" spans="1:8" ht="12.75">
      <c r="A9" s="51" t="s">
        <v>9</v>
      </c>
      <c r="B9" s="6">
        <v>9363</v>
      </c>
      <c r="C9" s="7">
        <f t="shared" si="0"/>
        <v>0.08676192594239965</v>
      </c>
      <c r="D9" s="6">
        <v>154592</v>
      </c>
      <c r="E9" s="7">
        <f t="shared" si="1"/>
        <v>0.23748820946745197</v>
      </c>
      <c r="F9" s="14">
        <v>327644434475</v>
      </c>
      <c r="G9" s="7">
        <f t="shared" si="2"/>
        <v>0.6807556264864226</v>
      </c>
      <c r="H9" s="14">
        <f t="shared" si="3"/>
        <v>2119413.905473763</v>
      </c>
    </row>
    <row r="10" spans="1:8" ht="12.75">
      <c r="A10" s="51" t="s">
        <v>10</v>
      </c>
      <c r="B10" s="6">
        <v>1258</v>
      </c>
      <c r="C10" s="7">
        <f t="shared" si="0"/>
        <v>0.011657214870825458</v>
      </c>
      <c r="D10" s="6">
        <v>3653</v>
      </c>
      <c r="E10" s="7">
        <f t="shared" si="1"/>
        <v>0.005611832625133268</v>
      </c>
      <c r="F10" s="14">
        <v>19232756489</v>
      </c>
      <c r="G10" s="7">
        <f t="shared" si="2"/>
        <v>0.0399604138361429</v>
      </c>
      <c r="H10" s="14">
        <f t="shared" si="3"/>
        <v>5264921.020804818</v>
      </c>
    </row>
    <row r="11" spans="1:8" ht="12.75">
      <c r="A11" s="51" t="s">
        <v>11</v>
      </c>
      <c r="B11" s="6">
        <v>473</v>
      </c>
      <c r="C11" s="7">
        <f t="shared" si="0"/>
        <v>0.0043830386596982835</v>
      </c>
      <c r="D11" s="6">
        <v>1890</v>
      </c>
      <c r="E11" s="7">
        <f t="shared" si="1"/>
        <v>0.002903466647002977</v>
      </c>
      <c r="F11" s="14">
        <v>4439378208</v>
      </c>
      <c r="G11" s="7">
        <f t="shared" si="2"/>
        <v>0.009223815133743124</v>
      </c>
      <c r="H11" s="14">
        <f t="shared" si="3"/>
        <v>2348877.358730159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107916</v>
      </c>
      <c r="C13" s="11">
        <f t="shared" si="4"/>
        <v>1</v>
      </c>
      <c r="D13" s="10">
        <f t="shared" si="4"/>
        <v>650946</v>
      </c>
      <c r="E13" s="12">
        <f t="shared" si="4"/>
        <v>1</v>
      </c>
      <c r="F13" s="15">
        <f t="shared" si="4"/>
        <v>481295228019</v>
      </c>
      <c r="G13" s="12">
        <f t="shared" si="4"/>
        <v>1</v>
      </c>
      <c r="H13" s="15">
        <f>F13/D13</f>
        <v>739378.1174152695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49366</v>
      </c>
      <c r="C16" s="7">
        <f aca="true" t="shared" si="5" ref="C16:C22">B16/B$24</f>
        <v>0.905017691165417</v>
      </c>
      <c r="D16" s="6">
        <v>149502</v>
      </c>
      <c r="E16" s="7">
        <f aca="true" t="shared" si="6" ref="E16:E22">D16/D$24</f>
        <v>0.8173662024963506</v>
      </c>
      <c r="F16" s="20">
        <v>40616972000</v>
      </c>
      <c r="G16" s="7">
        <f aca="true" t="shared" si="7" ref="G16:G22">F16/F$24</f>
        <v>0.5334719921035005</v>
      </c>
      <c r="H16" s="20">
        <f aca="true" t="shared" si="8" ref="H16:H22">IF(D16=0,"-",+F16/D16)</f>
        <v>271681.79689903813</v>
      </c>
      <c r="J16" s="8"/>
      <c r="M16" s="1"/>
      <c r="N16" s="1"/>
    </row>
    <row r="17" spans="1:14" ht="12.75">
      <c r="A17" s="1" t="s">
        <v>6</v>
      </c>
      <c r="B17" s="6">
        <v>519</v>
      </c>
      <c r="C17" s="7">
        <f t="shared" si="5"/>
        <v>0.009514730415971548</v>
      </c>
      <c r="D17" s="6">
        <v>1442</v>
      </c>
      <c r="E17" s="7">
        <f t="shared" si="6"/>
        <v>0.00788378793594559</v>
      </c>
      <c r="F17" s="20">
        <v>705171000</v>
      </c>
      <c r="G17" s="7">
        <f t="shared" si="7"/>
        <v>0.009261866643914707</v>
      </c>
      <c r="H17" s="20">
        <f t="shared" si="8"/>
        <v>489022.8848821082</v>
      </c>
      <c r="J17" s="8"/>
      <c r="M17" s="1"/>
      <c r="N17" s="1"/>
    </row>
    <row r="18" spans="1:14" ht="12.75">
      <c r="A18" s="1" t="s">
        <v>7</v>
      </c>
      <c r="B18" s="6">
        <v>66</v>
      </c>
      <c r="C18" s="7">
        <f t="shared" si="5"/>
        <v>0.0012099657176380002</v>
      </c>
      <c r="D18" s="6">
        <v>401</v>
      </c>
      <c r="E18" s="7">
        <f t="shared" si="6"/>
        <v>0.0021923709863482534</v>
      </c>
      <c r="F18" s="20">
        <v>1838553000</v>
      </c>
      <c r="G18" s="7">
        <f t="shared" si="7"/>
        <v>0.024147948091695935</v>
      </c>
      <c r="H18" s="20">
        <f t="shared" si="8"/>
        <v>4584920.199501247</v>
      </c>
      <c r="J18" s="8"/>
      <c r="M18" s="1"/>
      <c r="N18" s="1"/>
    </row>
    <row r="19" spans="1:14" ht="12.75">
      <c r="A19" s="1" t="s">
        <v>8</v>
      </c>
      <c r="B19" s="6">
        <v>171</v>
      </c>
      <c r="C19" s="7">
        <f t="shared" si="5"/>
        <v>0.003134911177516637</v>
      </c>
      <c r="D19" s="6">
        <v>758</v>
      </c>
      <c r="E19" s="7">
        <f t="shared" si="6"/>
        <v>0.004144182562723133</v>
      </c>
      <c r="F19" s="20">
        <v>239305000</v>
      </c>
      <c r="G19" s="7">
        <f t="shared" si="7"/>
        <v>0.0031430830213125733</v>
      </c>
      <c r="H19" s="20">
        <f t="shared" si="8"/>
        <v>315705.80474934034</v>
      </c>
      <c r="J19" s="8"/>
      <c r="M19" s="1"/>
      <c r="N19" s="1"/>
    </row>
    <row r="20" spans="1:14" ht="12.75">
      <c r="A20" s="1" t="s">
        <v>9</v>
      </c>
      <c r="B20" s="6">
        <v>4159</v>
      </c>
      <c r="C20" s="7">
        <f t="shared" si="5"/>
        <v>0.07624617302509762</v>
      </c>
      <c r="D20" s="6">
        <v>29813</v>
      </c>
      <c r="E20" s="7">
        <f t="shared" si="6"/>
        <v>0.16299540203491392</v>
      </c>
      <c r="F20" s="20">
        <v>31656903000</v>
      </c>
      <c r="G20" s="7">
        <f t="shared" si="7"/>
        <v>0.4157885306476633</v>
      </c>
      <c r="H20" s="20">
        <f t="shared" si="8"/>
        <v>1061848.9585080333</v>
      </c>
      <c r="J20" s="8"/>
      <c r="M20" s="1"/>
      <c r="N20" s="1"/>
    </row>
    <row r="21" spans="1:14" ht="12.75">
      <c r="A21" s="1" t="s">
        <v>10</v>
      </c>
      <c r="B21" s="6">
        <v>161</v>
      </c>
      <c r="C21" s="7">
        <f t="shared" si="5"/>
        <v>0.002951583038480576</v>
      </c>
      <c r="D21" s="6">
        <v>561</v>
      </c>
      <c r="E21" s="7">
        <f t="shared" si="6"/>
        <v>0.0030671324771605244</v>
      </c>
      <c r="F21" s="20">
        <v>184160000</v>
      </c>
      <c r="G21" s="7">
        <f t="shared" si="7"/>
        <v>0.0024187968040990516</v>
      </c>
      <c r="H21" s="20">
        <f t="shared" si="8"/>
        <v>328270.94474153296</v>
      </c>
      <c r="J21" s="8"/>
      <c r="M21" s="1"/>
      <c r="N21" s="1"/>
    </row>
    <row r="22" spans="1:14" ht="12.75">
      <c r="A22" s="1" t="s">
        <v>11</v>
      </c>
      <c r="B22" s="6">
        <v>105</v>
      </c>
      <c r="C22" s="7">
        <f t="shared" si="5"/>
        <v>0.0019249454598786369</v>
      </c>
      <c r="D22" s="6">
        <v>430</v>
      </c>
      <c r="E22" s="7">
        <f t="shared" si="6"/>
        <v>0.0023509215065579776</v>
      </c>
      <c r="F22" s="20">
        <v>895964000</v>
      </c>
      <c r="G22" s="7">
        <f t="shared" si="7"/>
        <v>0.011767782687813871</v>
      </c>
      <c r="H22" s="20">
        <f t="shared" si="8"/>
        <v>2083637.2093023255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54547</v>
      </c>
      <c r="C24" s="11">
        <f t="shared" si="9"/>
        <v>0.9999999999999999</v>
      </c>
      <c r="D24" s="10">
        <f t="shared" si="9"/>
        <v>182907</v>
      </c>
      <c r="E24" s="11">
        <f t="shared" si="9"/>
        <v>1</v>
      </c>
      <c r="F24" s="21">
        <f t="shared" si="9"/>
        <v>76137028000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94357</v>
      </c>
      <c r="C27" s="7">
        <f>B27/B$35</f>
        <v>0.8797281296325647</v>
      </c>
      <c r="D27" s="6">
        <v>330338</v>
      </c>
      <c r="E27" s="7">
        <f>D27/D$35</f>
        <v>0.7057916113828121</v>
      </c>
      <c r="F27" s="20">
        <v>78319517021</v>
      </c>
      <c r="G27" s="7">
        <f>F27/F$35</f>
        <v>0.19330601482908943</v>
      </c>
      <c r="H27" s="20">
        <f aca="true" t="shared" si="10" ref="H27:H33">IF(D27=0,"-",+F27/D27)</f>
        <v>237089.03311456752</v>
      </c>
      <c r="J27" s="8"/>
    </row>
    <row r="28" spans="1:10" ht="12.75">
      <c r="A28" s="1" t="s">
        <v>6</v>
      </c>
      <c r="B28" s="6">
        <v>1305</v>
      </c>
      <c r="C28" s="7">
        <f aca="true" t="shared" si="11" ref="C28:C33">B28/B$35</f>
        <v>0.01216703804879868</v>
      </c>
      <c r="D28" s="6">
        <v>4152</v>
      </c>
      <c r="E28" s="7">
        <f aca="true" t="shared" si="12" ref="E28:E33">D28/D$35</f>
        <v>0.008871055617160109</v>
      </c>
      <c r="F28" s="20">
        <v>4686157995</v>
      </c>
      <c r="G28" s="7">
        <f aca="true" t="shared" si="13" ref="G28:G33">F28/F$35</f>
        <v>0.011566242506705383</v>
      </c>
      <c r="H28" s="20">
        <f t="shared" si="10"/>
        <v>1128650.7695086705</v>
      </c>
      <c r="J28" s="8"/>
    </row>
    <row r="29" spans="1:10" ht="12.75">
      <c r="A29" s="1" t="s">
        <v>7</v>
      </c>
      <c r="B29" s="6">
        <v>205</v>
      </c>
      <c r="C29" s="7">
        <f t="shared" si="11"/>
        <v>0.0019112971647538156</v>
      </c>
      <c r="D29" s="6">
        <v>2153</v>
      </c>
      <c r="E29" s="7">
        <f t="shared" si="12"/>
        <v>0.004600044013426232</v>
      </c>
      <c r="F29" s="20">
        <v>2564573831</v>
      </c>
      <c r="G29" s="7">
        <f t="shared" si="13"/>
        <v>0.006329808531284159</v>
      </c>
      <c r="H29" s="20">
        <f t="shared" si="10"/>
        <v>1191162.9498374362</v>
      </c>
      <c r="J29" s="8"/>
    </row>
    <row r="30" spans="1:10" ht="12.75">
      <c r="A30" s="1" t="s">
        <v>8</v>
      </c>
      <c r="B30" s="6">
        <v>309</v>
      </c>
      <c r="C30" s="7">
        <f t="shared" si="11"/>
        <v>0.0028809308483362392</v>
      </c>
      <c r="D30" s="6">
        <v>2065</v>
      </c>
      <c r="E30" s="7">
        <f t="shared" si="12"/>
        <v>0.004412025493602029</v>
      </c>
      <c r="F30" s="20">
        <v>1008409000</v>
      </c>
      <c r="G30" s="7">
        <f t="shared" si="13"/>
        <v>0.0024889265475873633</v>
      </c>
      <c r="H30" s="20">
        <f t="shared" si="10"/>
        <v>488333.6561743341</v>
      </c>
      <c r="J30" s="8"/>
    </row>
    <row r="31" spans="1:10" ht="12.75">
      <c r="A31" s="1" t="s">
        <v>9</v>
      </c>
      <c r="B31" s="6">
        <v>9355</v>
      </c>
      <c r="C31" s="7">
        <f t="shared" si="11"/>
        <v>0.08722041451839974</v>
      </c>
      <c r="D31" s="6">
        <v>124779</v>
      </c>
      <c r="E31" s="7">
        <f t="shared" si="12"/>
        <v>0.26659957824027486</v>
      </c>
      <c r="F31" s="20">
        <v>295987531475</v>
      </c>
      <c r="G31" s="7">
        <f t="shared" si="13"/>
        <v>0.7305480463214605</v>
      </c>
      <c r="H31" s="20">
        <f t="shared" si="10"/>
        <v>2372094.114193895</v>
      </c>
      <c r="J31" s="8"/>
    </row>
    <row r="32" spans="1:10" ht="12.75">
      <c r="A32" s="1" t="s">
        <v>10</v>
      </c>
      <c r="B32" s="6">
        <v>1258</v>
      </c>
      <c r="C32" s="7">
        <f t="shared" si="11"/>
        <v>0.011728838211025853</v>
      </c>
      <c r="D32" s="6">
        <v>3092</v>
      </c>
      <c r="E32" s="7">
        <f t="shared" si="12"/>
        <v>0.00660628708291403</v>
      </c>
      <c r="F32" s="20">
        <v>19048596489</v>
      </c>
      <c r="G32" s="7">
        <f t="shared" si="13"/>
        <v>0.047015206623256575</v>
      </c>
      <c r="H32" s="20">
        <f t="shared" si="10"/>
        <v>6160606.885187581</v>
      </c>
      <c r="J32" s="8"/>
    </row>
    <row r="33" spans="1:10" ht="12.75">
      <c r="A33" s="1" t="s">
        <v>11</v>
      </c>
      <c r="B33" s="6">
        <v>468</v>
      </c>
      <c r="C33" s="7">
        <f t="shared" si="11"/>
        <v>0.004363351576120906</v>
      </c>
      <c r="D33" s="6">
        <v>1460</v>
      </c>
      <c r="E33" s="7">
        <f t="shared" si="12"/>
        <v>0.0031193981698106354</v>
      </c>
      <c r="F33" s="20">
        <v>3543414208</v>
      </c>
      <c r="G33" s="7">
        <f t="shared" si="13"/>
        <v>0.008745754640616506</v>
      </c>
      <c r="H33" s="20">
        <f t="shared" si="10"/>
        <v>2426996.0328767123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107257</v>
      </c>
      <c r="C35" s="11">
        <f t="shared" si="14"/>
        <v>1.0000000000000002</v>
      </c>
      <c r="D35" s="10">
        <f t="shared" si="14"/>
        <v>468039</v>
      </c>
      <c r="E35" s="11">
        <f t="shared" si="14"/>
        <v>0.9999999999999999</v>
      </c>
      <c r="F35" s="21">
        <f t="shared" si="14"/>
        <v>405158200019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84853</v>
      </c>
      <c r="C38" s="7">
        <f aca="true" t="shared" si="15" ref="C38:C44">B38/B$46</f>
        <v>0.8771967911342679</v>
      </c>
      <c r="D38" s="6">
        <v>221287</v>
      </c>
      <c r="E38" s="7">
        <f aca="true" t="shared" si="16" ref="E38:E44">D38/D$46</f>
        <v>0.7566091796821576</v>
      </c>
      <c r="F38" s="20">
        <v>48080817632</v>
      </c>
      <c r="G38" s="7">
        <f aca="true" t="shared" si="17" ref="G38:G44">F38/F$46</f>
        <v>0.21784033471072875</v>
      </c>
      <c r="H38" s="20">
        <f aca="true" t="shared" si="18" ref="H38:H44">IF(D38=0,"-",+F38/D38)</f>
        <v>217278.09420345523</v>
      </c>
      <c r="J38" s="8"/>
      <c r="N38" s="1"/>
    </row>
    <row r="39" spans="1:14" ht="12.75">
      <c r="A39" s="1" t="s">
        <v>6</v>
      </c>
      <c r="B39" s="6">
        <v>1254</v>
      </c>
      <c r="C39" s="7">
        <f t="shared" si="15"/>
        <v>0.012963652152338419</v>
      </c>
      <c r="D39" s="6">
        <v>3588</v>
      </c>
      <c r="E39" s="7">
        <f t="shared" si="16"/>
        <v>0.012267841024098034</v>
      </c>
      <c r="F39" s="20">
        <v>3877676586</v>
      </c>
      <c r="G39" s="7">
        <f t="shared" si="17"/>
        <v>0.01756863562220289</v>
      </c>
      <c r="H39" s="20">
        <f t="shared" si="18"/>
        <v>1080734.8344481606</v>
      </c>
      <c r="J39" s="8"/>
      <c r="N39" s="1"/>
    </row>
    <row r="40" spans="1:14" ht="12.75">
      <c r="A40" s="1" t="s">
        <v>7</v>
      </c>
      <c r="B40" s="6">
        <v>200</v>
      </c>
      <c r="C40" s="7">
        <f t="shared" si="15"/>
        <v>0.0020675681263697637</v>
      </c>
      <c r="D40" s="6">
        <v>2112</v>
      </c>
      <c r="E40" s="7">
        <f t="shared" si="16"/>
        <v>0.007221204081074428</v>
      </c>
      <c r="F40" s="20">
        <v>2420039411</v>
      </c>
      <c r="G40" s="7">
        <f t="shared" si="17"/>
        <v>0.010964501463771507</v>
      </c>
      <c r="H40" s="20">
        <f t="shared" si="18"/>
        <v>1145851.993844697</v>
      </c>
      <c r="J40" s="8"/>
      <c r="N40" s="1"/>
    </row>
    <row r="41" spans="1:14" ht="12.75">
      <c r="A41" s="1" t="s">
        <v>8</v>
      </c>
      <c r="B41" s="6">
        <v>287</v>
      </c>
      <c r="C41" s="7">
        <f t="shared" si="15"/>
        <v>0.0029669602613406113</v>
      </c>
      <c r="D41" s="6">
        <v>1312</v>
      </c>
      <c r="E41" s="7">
        <f t="shared" si="16"/>
        <v>0.0044858995049098715</v>
      </c>
      <c r="F41" s="20">
        <v>600786000</v>
      </c>
      <c r="G41" s="7">
        <f t="shared" si="17"/>
        <v>0.0027219883058397965</v>
      </c>
      <c r="H41" s="20">
        <f t="shared" si="18"/>
        <v>457916.15853658534</v>
      </c>
      <c r="J41" s="8"/>
      <c r="N41" s="1"/>
    </row>
    <row r="42" spans="1:14" ht="12.75">
      <c r="A42" s="1" t="s">
        <v>9</v>
      </c>
      <c r="B42" s="6">
        <v>8519</v>
      </c>
      <c r="C42" s="7">
        <f t="shared" si="15"/>
        <v>0.08806806434272009</v>
      </c>
      <c r="D42" s="6">
        <v>61005</v>
      </c>
      <c r="E42" s="7">
        <f t="shared" si="16"/>
        <v>0.20858406958614842</v>
      </c>
      <c r="F42" s="20">
        <v>150486287675</v>
      </c>
      <c r="G42" s="7">
        <f t="shared" si="17"/>
        <v>0.6818100209402241</v>
      </c>
      <c r="H42" s="20">
        <f t="shared" si="18"/>
        <v>2466786.126956807</v>
      </c>
      <c r="J42" s="8"/>
      <c r="N42" s="1"/>
    </row>
    <row r="43" spans="1:14" ht="12.75">
      <c r="A43" s="1" t="s">
        <v>10</v>
      </c>
      <c r="B43" s="6">
        <v>1237</v>
      </c>
      <c r="C43" s="7">
        <f t="shared" si="15"/>
        <v>0.012787908861596989</v>
      </c>
      <c r="D43" s="6">
        <v>2339</v>
      </c>
      <c r="E43" s="7">
        <f t="shared" si="16"/>
        <v>0.00799734675456112</v>
      </c>
      <c r="F43" s="20">
        <v>13252492489</v>
      </c>
      <c r="G43" s="7">
        <f t="shared" si="17"/>
        <v>0.06004322600441378</v>
      </c>
      <c r="H43" s="20">
        <f t="shared" si="18"/>
        <v>5665879.644719966</v>
      </c>
      <c r="J43" s="8"/>
      <c r="N43" s="1"/>
    </row>
    <row r="44" spans="1:14" ht="12.75">
      <c r="A44" s="1" t="s">
        <v>11</v>
      </c>
      <c r="B44" s="6">
        <v>382</v>
      </c>
      <c r="C44" s="7">
        <f t="shared" si="15"/>
        <v>0.0039490551213662494</v>
      </c>
      <c r="D44" s="6">
        <v>829</v>
      </c>
      <c r="E44" s="7">
        <f t="shared" si="16"/>
        <v>0.002834459367050521</v>
      </c>
      <c r="F44" s="20">
        <v>1997763942</v>
      </c>
      <c r="G44" s="7">
        <f t="shared" si="17"/>
        <v>0.009051292952819163</v>
      </c>
      <c r="H44" s="20">
        <f t="shared" si="18"/>
        <v>2409847.939686369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96732</v>
      </c>
      <c r="C46" s="11">
        <f t="shared" si="19"/>
        <v>0.9999999999999999</v>
      </c>
      <c r="D46" s="10">
        <f t="shared" si="19"/>
        <v>292472</v>
      </c>
      <c r="E46" s="11">
        <f t="shared" si="19"/>
        <v>0.9999999999999999</v>
      </c>
      <c r="F46" s="10">
        <f t="shared" si="19"/>
        <v>220715863735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71893</v>
      </c>
      <c r="C49" s="7">
        <f aca="true" t="shared" si="20" ref="C49:C55">B49/B$57</f>
        <v>0.8755693581780538</v>
      </c>
      <c r="D49" s="6">
        <v>109051</v>
      </c>
      <c r="E49" s="7">
        <f aca="true" t="shared" si="21" ref="E49:E55">D49/D$57</f>
        <v>0.6211360904953664</v>
      </c>
      <c r="F49" s="20">
        <v>30238699389</v>
      </c>
      <c r="G49" s="7">
        <f aca="true" t="shared" si="22" ref="G49:G55">F49/F$57</f>
        <v>0.16394662959831063</v>
      </c>
      <c r="H49" s="20">
        <f aca="true" t="shared" si="23" ref="H49:H55">IF(D49=0,"-",+F49/D49)</f>
        <v>277289.5194817104</v>
      </c>
      <c r="J49" s="8"/>
      <c r="N49" s="1"/>
    </row>
    <row r="50" spans="1:14" ht="12.75">
      <c r="A50" s="1" t="s">
        <v>6</v>
      </c>
      <c r="B50" s="6">
        <v>434</v>
      </c>
      <c r="C50" s="7">
        <f t="shared" si="20"/>
        <v>0.005285592497868713</v>
      </c>
      <c r="D50" s="6">
        <v>564</v>
      </c>
      <c r="E50" s="7">
        <f t="shared" si="21"/>
        <v>0.0032124488087169</v>
      </c>
      <c r="F50" s="20">
        <v>808481409</v>
      </c>
      <c r="G50" s="7">
        <f t="shared" si="22"/>
        <v>0.004383383041489559</v>
      </c>
      <c r="H50" s="20">
        <f t="shared" si="23"/>
        <v>1433477.675531915</v>
      </c>
      <c r="J50" s="8"/>
      <c r="N50" s="1"/>
    </row>
    <row r="51" spans="1:14" ht="12.75">
      <c r="A51" s="1" t="s">
        <v>7</v>
      </c>
      <c r="B51" s="6">
        <v>35</v>
      </c>
      <c r="C51" s="7">
        <f t="shared" si="20"/>
        <v>0.00042625745950554135</v>
      </c>
      <c r="D51" s="6">
        <v>41</v>
      </c>
      <c r="E51" s="7">
        <f t="shared" si="21"/>
        <v>0.00023352908006629946</v>
      </c>
      <c r="F51" s="20">
        <v>144534420</v>
      </c>
      <c r="G51" s="7">
        <f t="shared" si="22"/>
        <v>0.0007836293061125038</v>
      </c>
      <c r="H51" s="20">
        <f t="shared" si="23"/>
        <v>3525229.7560975607</v>
      </c>
      <c r="J51" s="8"/>
      <c r="N51" s="1"/>
    </row>
    <row r="52" spans="1:14" ht="12.75">
      <c r="A52" s="1" t="s">
        <v>8</v>
      </c>
      <c r="B52" s="6">
        <v>270</v>
      </c>
      <c r="C52" s="7">
        <f t="shared" si="20"/>
        <v>0.003288271830471319</v>
      </c>
      <c r="D52" s="6">
        <v>753</v>
      </c>
      <c r="E52" s="7">
        <f t="shared" si="21"/>
        <v>0.0042889609095103295</v>
      </c>
      <c r="F52" s="20">
        <v>407623000</v>
      </c>
      <c r="G52" s="7">
        <f t="shared" si="22"/>
        <v>0.0022100294770304343</v>
      </c>
      <c r="H52" s="20">
        <f t="shared" si="23"/>
        <v>541332.005312085</v>
      </c>
      <c r="J52" s="8"/>
      <c r="N52" s="1"/>
    </row>
    <row r="53" spans="1:14" ht="12.75">
      <c r="A53" s="1" t="s">
        <v>9</v>
      </c>
      <c r="B53" s="6">
        <v>8536</v>
      </c>
      <c r="C53" s="7">
        <f t="shared" si="20"/>
        <v>0.10395810498112289</v>
      </c>
      <c r="D53" s="6">
        <v>63774</v>
      </c>
      <c r="E53" s="7">
        <f t="shared" si="21"/>
        <v>0.36324594029629714</v>
      </c>
      <c r="F53" s="20">
        <v>145501243800</v>
      </c>
      <c r="G53" s="7">
        <f t="shared" si="22"/>
        <v>0.7888711818091514</v>
      </c>
      <c r="H53" s="20">
        <f t="shared" si="23"/>
        <v>2281513.529024367</v>
      </c>
      <c r="J53" s="8"/>
      <c r="N53" s="1"/>
    </row>
    <row r="54" spans="1:14" ht="12.75">
      <c r="A54" s="1" t="s">
        <v>10</v>
      </c>
      <c r="B54" s="6">
        <v>659</v>
      </c>
      <c r="C54" s="7">
        <f t="shared" si="20"/>
        <v>0.008025819023261478</v>
      </c>
      <c r="D54" s="6">
        <v>753</v>
      </c>
      <c r="E54" s="7">
        <f t="shared" si="21"/>
        <v>0.0042889609095103295</v>
      </c>
      <c r="F54" s="20">
        <v>5796104000</v>
      </c>
      <c r="G54" s="7">
        <f t="shared" si="22"/>
        <v>0.03142501942219651</v>
      </c>
      <c r="H54" s="20">
        <f t="shared" si="23"/>
        <v>7697349.269588313</v>
      </c>
      <c r="J54" s="8"/>
      <c r="N54" s="1"/>
    </row>
    <row r="55" spans="1:14" ht="12.75">
      <c r="A55" s="1" t="s">
        <v>11</v>
      </c>
      <c r="B55" s="6">
        <v>283</v>
      </c>
      <c r="C55" s="7">
        <f t="shared" si="20"/>
        <v>0.0034465960297162344</v>
      </c>
      <c r="D55" s="6">
        <v>631</v>
      </c>
      <c r="E55" s="7">
        <f t="shared" si="21"/>
        <v>0.0035940695005325604</v>
      </c>
      <c r="F55" s="20">
        <v>1545650266</v>
      </c>
      <c r="G55" s="7">
        <f t="shared" si="22"/>
        <v>0.00838012734570898</v>
      </c>
      <c r="H55" s="20">
        <f t="shared" si="23"/>
        <v>2449524.9857369256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82110</v>
      </c>
      <c r="C57" s="11">
        <f t="shared" si="24"/>
        <v>1</v>
      </c>
      <c r="D57" s="10">
        <f t="shared" si="24"/>
        <v>175567</v>
      </c>
      <c r="E57" s="11">
        <f t="shared" si="24"/>
        <v>1.0000000000000002</v>
      </c>
      <c r="F57" s="10">
        <f t="shared" si="24"/>
        <v>184442336284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2006-11-03T14:44:50Z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